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uvn\Desktop\JOSH TALKS\All excel files\"/>
    </mc:Choice>
  </mc:AlternateContent>
  <xr:revisionPtr revIDLastSave="0" documentId="8_{E6BAB5E4-2735-4F84-9294-23B325180D72}" xr6:coauthVersionLast="43" xr6:coauthVersionMax="43" xr10:uidLastSave="{00000000-0000-0000-0000-000000000000}"/>
  <bookViews>
    <workbookView xWindow="-109" yWindow="-109" windowWidth="26301" windowHeight="14305" xr2:uid="{75F2927B-58FF-47BE-8EB8-B6703B2A48AD}"/>
  </bookViews>
  <sheets>
    <sheet name="FINAL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9" i="3" l="1"/>
  <c r="P18" i="3"/>
  <c r="P16" i="3"/>
  <c r="E27" i="3"/>
  <c r="F27" i="3"/>
  <c r="G27" i="3"/>
  <c r="H27" i="3"/>
  <c r="D27" i="3"/>
  <c r="E26" i="3"/>
  <c r="F26" i="3"/>
  <c r="G26" i="3"/>
  <c r="H26" i="3"/>
  <c r="D26" i="3"/>
  <c r="E25" i="3"/>
  <c r="F25" i="3"/>
  <c r="G25" i="3"/>
  <c r="H25" i="3"/>
  <c r="D25" i="3"/>
  <c r="E24" i="3"/>
  <c r="F24" i="3"/>
  <c r="G24" i="3"/>
  <c r="H24" i="3"/>
  <c r="D24" i="3"/>
  <c r="E23" i="3"/>
  <c r="F23" i="3"/>
  <c r="G23" i="3"/>
  <c r="H23" i="3"/>
  <c r="E22" i="3"/>
  <c r="F22" i="3"/>
  <c r="G22" i="3"/>
  <c r="H22" i="3"/>
  <c r="D23" i="3"/>
  <c r="D22" i="3"/>
  <c r="P12" i="3"/>
  <c r="Q11" i="3"/>
  <c r="P11" i="3"/>
  <c r="S10" i="3"/>
  <c r="R10" i="3"/>
  <c r="Q10" i="3"/>
  <c r="P10" i="3"/>
  <c r="E21" i="3"/>
  <c r="F21" i="3"/>
  <c r="G21" i="3"/>
  <c r="H21" i="3"/>
  <c r="D21" i="3"/>
  <c r="J11" i="3"/>
  <c r="J12" i="3"/>
  <c r="J13" i="3"/>
  <c r="J14" i="3"/>
  <c r="J15" i="3"/>
  <c r="J16" i="3"/>
  <c r="J17" i="3"/>
  <c r="J18" i="3"/>
  <c r="J19" i="3"/>
  <c r="J20" i="3"/>
  <c r="J10" i="3"/>
  <c r="I11" i="3"/>
  <c r="I12" i="3"/>
  <c r="I13" i="3"/>
  <c r="I14" i="3"/>
  <c r="I15" i="3"/>
  <c r="I16" i="3"/>
  <c r="I17" i="3"/>
  <c r="I18" i="3"/>
  <c r="I19" i="3"/>
  <c r="I20" i="3"/>
  <c r="I10" i="3"/>
</calcChain>
</file>

<file path=xl/sharedStrings.xml><?xml version="1.0" encoding="utf-8"?>
<sst xmlns="http://schemas.openxmlformats.org/spreadsheetml/2006/main" count="35" uniqueCount="35">
  <si>
    <t>S.no.</t>
  </si>
  <si>
    <t>Name</t>
  </si>
  <si>
    <t>Subject Marks</t>
  </si>
  <si>
    <t>English</t>
  </si>
  <si>
    <t>Maths</t>
  </si>
  <si>
    <t>Science</t>
  </si>
  <si>
    <t>Social Science</t>
  </si>
  <si>
    <t>Hindi</t>
  </si>
  <si>
    <t>Anu</t>
  </si>
  <si>
    <t>Neena</t>
  </si>
  <si>
    <t>Shein</t>
  </si>
  <si>
    <t>Kaira</t>
  </si>
  <si>
    <t>Harsh</t>
  </si>
  <si>
    <t>Manish</t>
  </si>
  <si>
    <t>Sreejita</t>
  </si>
  <si>
    <t>Sohail</t>
  </si>
  <si>
    <t>Kriti</t>
  </si>
  <si>
    <t xml:space="preserve">Shreya </t>
  </si>
  <si>
    <t>Priya</t>
  </si>
  <si>
    <t>AVERAGE</t>
  </si>
  <si>
    <t>REPORT</t>
  </si>
  <si>
    <t>No. of students</t>
  </si>
  <si>
    <t>No. of students &gt; 50 marks in all subjects</t>
  </si>
  <si>
    <t>No. of subjects</t>
  </si>
  <si>
    <t xml:space="preserve">DATE OF REPORT: </t>
  </si>
  <si>
    <t>Total marks of students &gt; 50 in all subjects</t>
  </si>
  <si>
    <t>Avg. marks of students &gt; 50 in all subjects</t>
  </si>
  <si>
    <t>No. of students &gt; 50 marks in English</t>
  </si>
  <si>
    <t>TOTAL</t>
  </si>
  <si>
    <t>GRAND TOTAL</t>
  </si>
  <si>
    <t>MAX. MARKS</t>
  </si>
  <si>
    <t>MIN. MARKS</t>
  </si>
  <si>
    <t>NO. OF STUDENTS FAILED</t>
  </si>
  <si>
    <t>TOTAL SUM OF STUDENTS &gt; 50 MARKS</t>
  </si>
  <si>
    <t>AVERAGE OF STUDENTS &gt; 50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</si>
</sst>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</cellStyleXfs>
  <cellXfs count="13">
    <xf numFmtId="0" fontId="0" fillId="0" borderId="0" xfId="0"/>
    <xf numFmtId="0" fontId="1" fillId="2" borderId="0" xfId="1"/>
    <xf numFmtId="0" fontId="2" fillId="3" borderId="0" xfId="2"/>
    <xf numFmtId="0" fontId="3" fillId="4" borderId="1" xfId="3"/>
    <xf numFmtId="0" fontId="5" fillId="0" borderId="0" xfId="5"/>
    <xf numFmtId="22" fontId="0" fillId="0" borderId="0" xfId="0" applyNumberFormat="1"/>
    <xf numFmtId="0" fontId="6" fillId="6" borderId="0" xfId="6"/>
    <xf numFmtId="14" fontId="0" fillId="0" borderId="0" xfId="0" applyNumberFormat="1"/>
    <xf numFmtId="18" fontId="0" fillId="0" borderId="0" xfId="0" applyNumberFormat="1"/>
    <xf numFmtId="0" fontId="4" fillId="5" borderId="2" xfId="4" applyAlignment="1">
      <alignment horizontal="center" vertical="center" textRotation="255"/>
    </xf>
    <xf numFmtId="0" fontId="2" fillId="3" borderId="0" xfId="2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Bad" xfId="6" builtinId="27"/>
    <cellStyle name="Calculation" xfId="3" builtinId="22"/>
    <cellStyle name="Check Cell" xfId="4" builtinId="23"/>
    <cellStyle name="Explanatory Text" xfId="5" builtinId="53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198408</xdr:colOff>
      <xdr:row>0</xdr:row>
      <xdr:rowOff>163902</xdr:rowOff>
    </xdr:from>
    <xdr:ext cx="6502486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3515A2-F037-4CC7-9014-F5E9B504A209}"/>
            </a:ext>
          </a:extLst>
        </xdr:cNvPr>
        <xdr:cNvSpPr/>
      </xdr:nvSpPr>
      <xdr:spPr>
        <a:xfrm>
          <a:off x="819510" y="163902"/>
          <a:ext cx="6502486" cy="9376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Teacher's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Class Report</a:t>
          </a:r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A91AF-B1BE-43DE-B29A-267282C88780}">
  <dimension ref="B8:S27"/>
  <sheetViews>
    <sheetView tabSelected="1" workbookViewId="0">
      <selection activeCell="B8" sqref="B8:H20"/>
    </sheetView>
  </sheetViews>
  <sheetFormatPr defaultRowHeight="14.3" x14ac:dyDescent="0.25"/>
  <cols>
    <col min="3" max="3" width="36.375" customWidth="1"/>
    <col min="7" max="7" width="12.125" customWidth="1"/>
    <col min="15" max="15" width="36.375" customWidth="1"/>
    <col min="16" max="16" width="10.125" bestFit="1" customWidth="1"/>
    <col min="18" max="18" width="10.125" bestFit="1" customWidth="1"/>
    <col min="19" max="19" width="15.25" bestFit="1" customWidth="1"/>
  </cols>
  <sheetData>
    <row r="8" spans="2:19" x14ac:dyDescent="0.25">
      <c r="B8" s="12" t="s">
        <v>0</v>
      </c>
      <c r="C8" s="12" t="s">
        <v>1</v>
      </c>
      <c r="D8" s="12" t="s">
        <v>2</v>
      </c>
      <c r="E8" s="12"/>
      <c r="F8" s="12"/>
      <c r="G8" s="12"/>
      <c r="H8" s="12"/>
      <c r="I8" s="11" t="s">
        <v>28</v>
      </c>
      <c r="J8" s="10" t="s">
        <v>19</v>
      </c>
    </row>
    <row r="9" spans="2:19" ht="14.95" thickBot="1" x14ac:dyDescent="0.3">
      <c r="B9" s="12"/>
      <c r="C9" s="12"/>
      <c r="D9" t="s">
        <v>3</v>
      </c>
      <c r="E9" t="s">
        <v>4</v>
      </c>
      <c r="F9" t="s">
        <v>5</v>
      </c>
      <c r="G9" t="s">
        <v>6</v>
      </c>
      <c r="H9" t="s">
        <v>7</v>
      </c>
      <c r="I9" s="11"/>
      <c r="J9" s="10"/>
    </row>
    <row r="10" spans="2:19" ht="15.65" thickTop="1" thickBot="1" x14ac:dyDescent="0.3">
      <c r="B10">
        <v>1</v>
      </c>
      <c r="C10" t="s">
        <v>9</v>
      </c>
      <c r="D10">
        <v>87</v>
      </c>
      <c r="E10">
        <v>77</v>
      </c>
      <c r="F10">
        <v>92</v>
      </c>
      <c r="G10">
        <v>55</v>
      </c>
      <c r="H10">
        <v>45</v>
      </c>
      <c r="I10">
        <f>SUM(D10:H10)</f>
        <v>356</v>
      </c>
      <c r="J10">
        <f>AVERAGE(D10:H10)</f>
        <v>71.2</v>
      </c>
      <c r="N10" s="9" t="s">
        <v>20</v>
      </c>
      <c r="O10" s="3" t="s">
        <v>24</v>
      </c>
      <c r="P10" s="7">
        <f>DATE(2019,6,20)</f>
        <v>43636</v>
      </c>
      <c r="Q10" s="8">
        <f>TIME(16,36,5)</f>
        <v>0.69172453703703696</v>
      </c>
      <c r="R10" s="7">
        <f ca="1">TODAY()</f>
        <v>43661</v>
      </c>
      <c r="S10" s="5">
        <f ca="1">NOW()</f>
        <v>43661.668586458334</v>
      </c>
    </row>
    <row r="11" spans="2:19" ht="15.65" thickTop="1" thickBot="1" x14ac:dyDescent="0.3">
      <c r="B11">
        <v>2</v>
      </c>
      <c r="C11" t="s">
        <v>10</v>
      </c>
      <c r="D11">
        <v>94</v>
      </c>
      <c r="E11">
        <v>59</v>
      </c>
      <c r="F11">
        <v>86</v>
      </c>
      <c r="G11">
        <v>76</v>
      </c>
      <c r="H11">
        <v>32</v>
      </c>
      <c r="I11">
        <f t="shared" ref="I11:I20" si="0">SUM(D11:H11)</f>
        <v>347</v>
      </c>
      <c r="J11">
        <f t="shared" ref="J11:J20" si="1">AVERAGE(D11:H11)</f>
        <v>69.400000000000006</v>
      </c>
      <c r="N11" s="9"/>
      <c r="O11" s="1" t="s">
        <v>21</v>
      </c>
      <c r="P11">
        <f>COUNTA(C10:C20)</f>
        <v>11</v>
      </c>
      <c r="Q11">
        <f>COUNT(D10:D20)</f>
        <v>11</v>
      </c>
    </row>
    <row r="12" spans="2:19" ht="15.65" thickTop="1" thickBot="1" x14ac:dyDescent="0.3">
      <c r="B12">
        <v>3</v>
      </c>
      <c r="C12" t="s">
        <v>11</v>
      </c>
      <c r="D12">
        <v>77</v>
      </c>
      <c r="E12">
        <v>76</v>
      </c>
      <c r="F12">
        <v>78</v>
      </c>
      <c r="G12">
        <v>55</v>
      </c>
      <c r="H12">
        <v>54</v>
      </c>
      <c r="I12">
        <f t="shared" si="0"/>
        <v>340</v>
      </c>
      <c r="J12">
        <f t="shared" si="1"/>
        <v>68</v>
      </c>
      <c r="N12" s="9"/>
      <c r="O12" s="2" t="s">
        <v>23</v>
      </c>
      <c r="P12">
        <f>COUNTA(D9:H9)</f>
        <v>5</v>
      </c>
    </row>
    <row r="13" spans="2:19" ht="15.65" thickTop="1" thickBot="1" x14ac:dyDescent="0.3">
      <c r="B13">
        <v>4</v>
      </c>
      <c r="C13" t="s">
        <v>12</v>
      </c>
      <c r="D13">
        <v>23</v>
      </c>
      <c r="E13">
        <v>22</v>
      </c>
      <c r="F13">
        <v>44</v>
      </c>
      <c r="G13">
        <v>37</v>
      </c>
      <c r="H13">
        <v>22</v>
      </c>
      <c r="I13">
        <f t="shared" si="0"/>
        <v>148</v>
      </c>
      <c r="J13">
        <f t="shared" si="1"/>
        <v>29.6</v>
      </c>
      <c r="N13" s="9"/>
    </row>
    <row r="14" spans="2:19" ht="15.65" thickTop="1" thickBot="1" x14ac:dyDescent="0.3">
      <c r="B14">
        <v>5</v>
      </c>
      <c r="C14" t="s">
        <v>13</v>
      </c>
      <c r="D14">
        <v>95</v>
      </c>
      <c r="E14">
        <v>78</v>
      </c>
      <c r="F14">
        <v>88</v>
      </c>
      <c r="G14">
        <v>99</v>
      </c>
      <c r="H14">
        <v>88</v>
      </c>
      <c r="I14">
        <f t="shared" si="0"/>
        <v>448</v>
      </c>
      <c r="J14">
        <f t="shared" si="1"/>
        <v>89.6</v>
      </c>
      <c r="N14" s="9"/>
    </row>
    <row r="15" spans="2:19" ht="15.65" thickTop="1" thickBot="1" x14ac:dyDescent="0.3">
      <c r="B15">
        <v>6</v>
      </c>
      <c r="C15" t="s">
        <v>8</v>
      </c>
      <c r="D15">
        <v>56</v>
      </c>
      <c r="E15">
        <v>88</v>
      </c>
      <c r="F15">
        <v>66</v>
      </c>
      <c r="G15">
        <v>65</v>
      </c>
      <c r="H15">
        <v>44</v>
      </c>
      <c r="I15">
        <f t="shared" si="0"/>
        <v>319</v>
      </c>
      <c r="J15">
        <f t="shared" si="1"/>
        <v>63.8</v>
      </c>
      <c r="N15" s="9"/>
    </row>
    <row r="16" spans="2:19" ht="15.65" thickTop="1" thickBot="1" x14ac:dyDescent="0.3">
      <c r="B16">
        <v>7</v>
      </c>
      <c r="C16" t="s">
        <v>14</v>
      </c>
      <c r="D16">
        <v>23</v>
      </c>
      <c r="E16">
        <v>43</v>
      </c>
      <c r="F16">
        <v>22</v>
      </c>
      <c r="G16">
        <v>34</v>
      </c>
      <c r="H16">
        <v>22</v>
      </c>
      <c r="I16">
        <f t="shared" si="0"/>
        <v>144</v>
      </c>
      <c r="J16">
        <f t="shared" si="1"/>
        <v>28.8</v>
      </c>
      <c r="N16" s="9"/>
      <c r="O16" s="1" t="s">
        <v>22</v>
      </c>
      <c r="P16">
        <f>COUNTIFS(D10:D20,"&gt;50",E10:E20,"&gt;50",F10:F20,"&gt;50",G10:G20,"&gt;50",H10:H20,"&gt;50")</f>
        <v>4</v>
      </c>
    </row>
    <row r="17" spans="2:16" ht="15.65" thickTop="1" thickBot="1" x14ac:dyDescent="0.3">
      <c r="B17">
        <v>8</v>
      </c>
      <c r="C17" t="s">
        <v>15</v>
      </c>
      <c r="D17">
        <v>95</v>
      </c>
      <c r="E17">
        <v>66</v>
      </c>
      <c r="F17">
        <v>56</v>
      </c>
      <c r="G17">
        <v>74</v>
      </c>
      <c r="H17">
        <v>55</v>
      </c>
      <c r="I17">
        <f t="shared" si="0"/>
        <v>346</v>
      </c>
      <c r="J17">
        <f t="shared" si="1"/>
        <v>69.2</v>
      </c>
      <c r="N17" s="9"/>
    </row>
    <row r="18" spans="2:16" ht="15.65" thickTop="1" thickBot="1" x14ac:dyDescent="0.3">
      <c r="B18">
        <v>9</v>
      </c>
      <c r="C18" t="s">
        <v>16</v>
      </c>
      <c r="D18">
        <v>76</v>
      </c>
      <c r="E18">
        <v>66</v>
      </c>
      <c r="F18">
        <v>44</v>
      </c>
      <c r="G18">
        <v>64</v>
      </c>
      <c r="H18">
        <v>43</v>
      </c>
      <c r="I18">
        <f t="shared" si="0"/>
        <v>293</v>
      </c>
      <c r="J18">
        <f t="shared" si="1"/>
        <v>58.6</v>
      </c>
      <c r="N18" s="9"/>
      <c r="O18" s="2" t="s">
        <v>25</v>
      </c>
      <c r="P18">
        <f>SUMIFS(I10:I20,D10:D20,"&gt;50",E10:E20,"&gt;50",F10:F20,"&gt;50",G10:G20,"&gt;50",H10:H20,"&gt;50")</f>
        <v>1611</v>
      </c>
    </row>
    <row r="19" spans="2:16" ht="15.65" thickTop="1" thickBot="1" x14ac:dyDescent="0.3">
      <c r="B19">
        <v>10</v>
      </c>
      <c r="C19" t="s">
        <v>17</v>
      </c>
      <c r="D19">
        <v>95</v>
      </c>
      <c r="E19">
        <v>89</v>
      </c>
      <c r="F19">
        <v>99</v>
      </c>
      <c r="G19">
        <v>99</v>
      </c>
      <c r="H19">
        <v>95</v>
      </c>
      <c r="I19">
        <f t="shared" si="0"/>
        <v>477</v>
      </c>
      <c r="J19">
        <f t="shared" si="1"/>
        <v>95.4</v>
      </c>
      <c r="N19" s="9"/>
      <c r="O19" s="1" t="s">
        <v>26</v>
      </c>
      <c r="P19">
        <f>AVERAGEIFS(J10:J20,D10:D20,"&gt;50",E10:E20,"&gt;50",F10:F20,"&gt;50",G10:G20,"&gt;50",H10:H20,"&gt;50")</f>
        <v>80.550000000000011</v>
      </c>
    </row>
    <row r="20" spans="2:16" ht="15.65" thickTop="1" thickBot="1" x14ac:dyDescent="0.3">
      <c r="B20">
        <v>11</v>
      </c>
      <c r="C20" t="s">
        <v>18</v>
      </c>
      <c r="D20">
        <v>87</v>
      </c>
      <c r="E20">
        <v>88</v>
      </c>
      <c r="F20">
        <v>45</v>
      </c>
      <c r="G20">
        <v>74</v>
      </c>
      <c r="H20">
        <v>54</v>
      </c>
      <c r="I20">
        <f t="shared" si="0"/>
        <v>348</v>
      </c>
      <c r="J20">
        <f t="shared" si="1"/>
        <v>69.599999999999994</v>
      </c>
      <c r="N20" s="9"/>
    </row>
    <row r="21" spans="2:16" ht="15.65" thickTop="1" thickBot="1" x14ac:dyDescent="0.3">
      <c r="C21" s="3" t="s">
        <v>29</v>
      </c>
      <c r="D21" s="4">
        <f>SUM(D10:D20)</f>
        <v>808</v>
      </c>
      <c r="E21" s="4">
        <f t="shared" ref="E21:H21" si="2">SUM(E10:E20)</f>
        <v>752</v>
      </c>
      <c r="F21" s="4">
        <f t="shared" si="2"/>
        <v>720</v>
      </c>
      <c r="G21" s="4">
        <f t="shared" si="2"/>
        <v>732</v>
      </c>
      <c r="H21" s="4">
        <f t="shared" si="2"/>
        <v>554</v>
      </c>
      <c r="N21" s="9"/>
    </row>
    <row r="22" spans="2:16" ht="15.65" thickTop="1" thickBot="1" x14ac:dyDescent="0.3">
      <c r="C22" s="1" t="s">
        <v>30</v>
      </c>
      <c r="D22">
        <f>MAX(D10:D20)</f>
        <v>95</v>
      </c>
      <c r="E22">
        <f t="shared" ref="E22:H22" si="3">MAX(E10:E20)</f>
        <v>89</v>
      </c>
      <c r="F22">
        <f t="shared" si="3"/>
        <v>99</v>
      </c>
      <c r="G22">
        <f t="shared" si="3"/>
        <v>99</v>
      </c>
      <c r="H22">
        <f t="shared" si="3"/>
        <v>95</v>
      </c>
      <c r="N22" s="9"/>
    </row>
    <row r="23" spans="2:16" ht="14.95" thickTop="1" x14ac:dyDescent="0.25">
      <c r="C23" s="2" t="s">
        <v>31</v>
      </c>
      <c r="D23">
        <f>MIN(D10:D20)</f>
        <v>23</v>
      </c>
      <c r="E23">
        <f t="shared" ref="E23:H23" si="4">MIN(E10:E20)</f>
        <v>22</v>
      </c>
      <c r="F23">
        <f t="shared" si="4"/>
        <v>22</v>
      </c>
      <c r="G23">
        <f t="shared" si="4"/>
        <v>34</v>
      </c>
      <c r="H23">
        <f t="shared" si="4"/>
        <v>22</v>
      </c>
    </row>
    <row r="24" spans="2:16" x14ac:dyDescent="0.25">
      <c r="C24" s="1" t="s">
        <v>27</v>
      </c>
      <c r="D24">
        <f>COUNTIF(D10:D20,"&gt;50")</f>
        <v>9</v>
      </c>
      <c r="E24">
        <f t="shared" ref="E24:H24" si="5">COUNTIF(E10:E20,"&gt;50")</f>
        <v>9</v>
      </c>
      <c r="F24">
        <f t="shared" si="5"/>
        <v>7</v>
      </c>
      <c r="G24">
        <f t="shared" si="5"/>
        <v>9</v>
      </c>
      <c r="H24">
        <f t="shared" si="5"/>
        <v>5</v>
      </c>
    </row>
    <row r="25" spans="2:16" x14ac:dyDescent="0.25">
      <c r="C25" s="6" t="s">
        <v>32</v>
      </c>
      <c r="D25">
        <f>COUNTIF(D10:D20,"&lt;34")</f>
        <v>2</v>
      </c>
      <c r="E25">
        <f t="shared" ref="E25:H25" si="6">COUNTIF(E10:E20,"&lt;34")</f>
        <v>1</v>
      </c>
      <c r="F25">
        <f t="shared" si="6"/>
        <v>1</v>
      </c>
      <c r="G25">
        <f t="shared" si="6"/>
        <v>0</v>
      </c>
      <c r="H25">
        <f t="shared" si="6"/>
        <v>3</v>
      </c>
    </row>
    <row r="26" spans="2:16" x14ac:dyDescent="0.25">
      <c r="C26" s="1" t="s">
        <v>33</v>
      </c>
      <c r="D26">
        <f>SUMIF(D10:D20,"&gt;50")</f>
        <v>762</v>
      </c>
      <c r="E26">
        <f t="shared" ref="E26:H26" si="7">SUMIF(E10:E20,"&gt;50")</f>
        <v>687</v>
      </c>
      <c r="F26">
        <f t="shared" si="7"/>
        <v>565</v>
      </c>
      <c r="G26">
        <f t="shared" si="7"/>
        <v>661</v>
      </c>
      <c r="H26">
        <f t="shared" si="7"/>
        <v>346</v>
      </c>
    </row>
    <row r="27" spans="2:16" x14ac:dyDescent="0.25">
      <c r="C27" s="2" t="s">
        <v>34</v>
      </c>
      <c r="D27">
        <f>AVERAGEIF(D10:D20,"&gt;50")</f>
        <v>84.666666666666671</v>
      </c>
      <c r="E27">
        <f t="shared" ref="E27:H27" si="8">AVERAGEIF(E10:E20,"&gt;50")</f>
        <v>76.333333333333329</v>
      </c>
      <c r="F27">
        <f t="shared" si="8"/>
        <v>80.714285714285708</v>
      </c>
      <c r="G27">
        <f t="shared" si="8"/>
        <v>73.444444444444443</v>
      </c>
      <c r="H27">
        <f t="shared" si="8"/>
        <v>69.2</v>
      </c>
    </row>
  </sheetData>
  <mergeCells count="6">
    <mergeCell ref="J8:J9"/>
    <mergeCell ref="N10:N22"/>
    <mergeCell ref="B8:B9"/>
    <mergeCell ref="C8:C9"/>
    <mergeCell ref="D8:H8"/>
    <mergeCell ref="I8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2019-06-20T05:41:44Z</dcterms:created>
  <dcterms:modified xsi:type="dcterms:W3CDTF">2019-07-15T10:33:02Z</dcterms:modified>
</cp:coreProperties>
</file>